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  <sheet xmlns:r="http://schemas.openxmlformats.org/officeDocument/2006/relationships" name="Livrables et conditions" sheetId="2" state="visible" r:id="rId2"/>
    <sheet xmlns:r="http://schemas.openxmlformats.org/officeDocument/2006/relationships" name="À propo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12">
    <font>
      <name val="Calibri"/>
      <family val="2"/>
      <color theme="1"/>
      <sz val="11"/>
      <scheme val="minor"/>
    </font>
    <font>
      <b val="1"/>
      <color rgb="0016272C"/>
      <sz val="16"/>
    </font>
    <font>
      <color rgb="004D6065"/>
      <sz val="9"/>
    </font>
    <font>
      <color rgb="00B55116"/>
      <sz val="9"/>
      <u val="single"/>
    </font>
    <font>
      <b val="1"/>
      <color rgb="004D6065"/>
      <sz val="9"/>
    </font>
    <font>
      <b val="1"/>
      <color rgb="00FFFFFF"/>
    </font>
    <font>
      <b val="1"/>
      <color rgb="0016272C"/>
    </font>
    <font>
      <i val="1"/>
      <color rgb="004D6065"/>
      <sz val="9"/>
    </font>
    <font>
      <b val="1"/>
    </font>
    <font>
      <b val="1"/>
      <color rgb="0016272C"/>
      <sz val="13"/>
    </font>
    <font>
      <b val="1"/>
      <color rgb="0016272C"/>
      <sz val="12"/>
    </font>
    <font>
      <color rgb="00B55116"/>
      <u val="single"/>
    </font>
  </fonts>
  <fills count="5">
    <fill>
      <patternFill/>
    </fill>
    <fill>
      <patternFill patternType="gray125"/>
    </fill>
    <fill>
      <patternFill patternType="solid">
        <fgColor rgb="00FFF6E0"/>
      </patternFill>
    </fill>
    <fill>
      <patternFill patternType="solid">
        <fgColor rgb="0016272C"/>
      </patternFill>
    </fill>
    <fill>
      <patternFill patternType="solid">
        <fgColor rgb="00EEF3F3"/>
      </patternFill>
    </fill>
  </fills>
  <borders count="4">
    <border>
      <left/>
      <right/>
      <top/>
      <bottom/>
      <diagonal/>
    </border>
    <border>
      <bottom style="thin">
        <color rgb="00D6E0E0"/>
      </bottom>
    </border>
    <border>
      <top style="medium">
        <color rgb="00F0A63C"/>
      </top>
    </border>
    <border>
      <top style="medium">
        <color rgb="0016272C"/>
      </top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2" borderId="0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0" fontId="6" fillId="4" borderId="0" pivotButton="0" quotePrefix="0" xfId="0"/>
    <xf numFmtId="0" fontId="7" fillId="4" borderId="0" pivotButton="0" quotePrefix="0" xfId="0"/>
    <xf numFmtId="0" fontId="0" fillId="4" borderId="0" pivotButton="0" quotePrefix="0" xfId="0"/>
    <xf numFmtId="0" fontId="0" fillId="0" borderId="1" pivotButton="0" quotePrefix="0" xfId="0"/>
    <xf numFmtId="164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8" fillId="0" borderId="0" pivotButton="0" quotePrefix="0" xfId="0"/>
    <xf numFmtId="0" fontId="6" fillId="0" borderId="2" pivotButton="0" quotePrefix="0" xfId="0"/>
    <xf numFmtId="0" fontId="2" fillId="0" borderId="2" pivotButton="0" quotePrefix="0" xfId="0"/>
    <xf numFmtId="0" fontId="0" fillId="0" borderId="2" pivotButton="0" quotePrefix="0" xfId="0"/>
    <xf numFmtId="4" fontId="8" fillId="0" borderId="2" pivotButton="0" quotePrefix="0" xfId="0"/>
    <xf numFmtId="0" fontId="9" fillId="0" borderId="0" pivotButton="0" quotePrefix="0" xfId="0"/>
    <xf numFmtId="4" fontId="0" fillId="0" borderId="0" pivotButton="0" quotePrefix="0" xfId="0"/>
    <xf numFmtId="9" fontId="0" fillId="2" borderId="0" pivotButton="0" quotePrefix="0" xfId="0"/>
    <xf numFmtId="0" fontId="10" fillId="0" borderId="3" pivotButton="0" quotePrefix="0" xfId="0"/>
    <xf numFmtId="0" fontId="0" fillId="0" borderId="3" pivotButton="0" quotePrefix="0" xfId="0"/>
    <xf numFmtId="4" fontId="10" fillId="0" borderId="3" pivotButton="0" quotePrefix="0" xfId="0"/>
    <xf numFmtId="0" fontId="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idaset.app/fr/templates/corporate-video/?ref=xlsx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hyperlink" Target="https://vidaset.app/fr/templates/corporate-video/?ref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24" customWidth="1" min="1" max="1"/>
    <col width="44" customWidth="1" min="2" max="2"/>
    <col width="8" customWidth="1" min="3" max="3"/>
    <col width="8" customWidth="1" min="4" max="4"/>
    <col width="12" customWidth="1" min="5" max="5"/>
    <col width="14" customWidth="1" min="6" max="6"/>
    <col width="30" customWidth="1" min="7" max="7"/>
  </cols>
  <sheetData>
    <row r="1">
      <c r="A1" s="1" t="inlineStr">
        <is>
          <t>Modèle de budget, film d’entreprise</t>
        </is>
      </c>
    </row>
    <row r="2">
      <c r="A2" s="2" t="inlineStr">
        <is>
          <t>Modèle gratuit de Vidaset. Les montants sont des exemples, pas des prix du marché. Remplacez-les par les vôtres.</t>
        </is>
      </c>
    </row>
    <row r="3">
      <c r="A3" s="3" t="inlineStr">
        <is>
          <t>Avec Vidaset, ce budget devient un devis PDF à vos couleurs. vidaset.app</t>
        </is>
      </c>
    </row>
    <row r="5">
      <c r="A5" s="4" t="inlineStr">
        <is>
          <t>Projet</t>
        </is>
      </c>
      <c r="B5" s="5" t="inlineStr">
        <is>
          <t>Film d’entreprise, 2–3 min</t>
        </is>
      </c>
    </row>
    <row r="6">
      <c r="A6" s="4" t="inlineStr">
        <is>
          <t>Client</t>
        </is>
      </c>
      <c r="B6" s="5" t="inlineStr">
        <is>
          <t>Biscuiterie Malaurie SAS</t>
        </is>
      </c>
    </row>
    <row r="7">
      <c r="A7" s="4" t="inlineStr">
        <is>
          <t>Tournage</t>
        </is>
      </c>
      <c r="B7" s="5" t="inlineStr">
        <is>
          <t>1 jour de tournage dans les ateliers du client</t>
        </is>
      </c>
    </row>
    <row r="8">
      <c r="A8" s="4" t="inlineStr">
        <is>
          <t>Devise</t>
        </is>
      </c>
      <c r="B8" s="5" t="inlineStr">
        <is>
          <t>EUR</t>
        </is>
      </c>
    </row>
    <row r="10">
      <c r="A10" s="6" t="inlineStr">
        <is>
          <t>Catégorie</t>
        </is>
      </c>
      <c r="B10" s="6" t="inlineStr">
        <is>
          <t>Poste</t>
        </is>
      </c>
      <c r="C10" s="7" t="inlineStr">
        <is>
          <t>Qté</t>
        </is>
      </c>
      <c r="D10" s="7" t="inlineStr">
        <is>
          <t>Jours</t>
        </is>
      </c>
      <c r="E10" s="7" t="inlineStr">
        <is>
          <t>Tarif</t>
        </is>
      </c>
      <c r="F10" s="7" t="inlineStr">
        <is>
          <t>Total</t>
        </is>
      </c>
      <c r="G10" s="6" t="inlineStr">
        <is>
          <t>Notes</t>
        </is>
      </c>
    </row>
    <row r="11">
      <c r="A11" s="8" t="inlineStr">
        <is>
          <t>Préproduction</t>
        </is>
      </c>
      <c r="B11" s="9" t="inlineStr">
        <is>
          <t>Scénario avec le client, questions d’interview et repérage des ateliers.</t>
        </is>
      </c>
      <c r="C11" s="10" t="n"/>
      <c r="D11" s="10" t="n"/>
      <c r="E11" s="10" t="n"/>
      <c r="F11" s="10" t="n"/>
      <c r="G11" s="10" t="n"/>
    </row>
    <row r="12">
      <c r="A12" s="11" t="n"/>
      <c r="B12" s="11" t="inlineStr">
        <is>
          <t>Préparation du tournage et constitution de l’équipe</t>
        </is>
      </c>
      <c r="C12" s="12" t="n">
        <v>1</v>
      </c>
      <c r="D12" s="12" t="n">
        <v>2</v>
      </c>
      <c r="E12" s="13" t="n">
        <v>400</v>
      </c>
      <c r="F12" s="14">
        <f>IF(AND(C12="",D12=""),0,IF(C12="",1,C12)*IF(D12="",1,D12)*N(E12))</f>
        <v/>
      </c>
      <c r="G12" s="11" t="n"/>
    </row>
    <row r="13">
      <c r="A13" s="11" t="n"/>
      <c r="B13" s="11" t="inlineStr">
        <is>
          <t>Scénario</t>
        </is>
      </c>
      <c r="C13" s="12" t="n">
        <v>1</v>
      </c>
      <c r="D13" s="12" t="n"/>
      <c r="E13" s="13" t="n">
        <v>900</v>
      </c>
      <c r="F13" s="14">
        <f>IF(AND(C13="",D13=""),0,IF(C13="",1,C13)*IF(D13="",1,D13)*N(E13))</f>
        <v/>
      </c>
      <c r="G13" s="11" t="n"/>
    </row>
    <row r="14">
      <c r="A14" s="11" t="n"/>
      <c r="B14" s="11" t="inlineStr">
        <is>
          <t>Repérages</t>
        </is>
      </c>
      <c r="C14" s="12" t="n">
        <v>1</v>
      </c>
      <c r="D14" s="12" t="n">
        <v>1</v>
      </c>
      <c r="E14" s="13" t="n">
        <v>400</v>
      </c>
      <c r="F14" s="14">
        <f>IF(AND(C14="",D14=""),0,IF(C14="",1,C14)*IF(D14="",1,D14)*N(E14))</f>
        <v/>
      </c>
      <c r="G14" s="11" t="n"/>
    </row>
    <row r="15">
      <c r="A15" s="11" t="n"/>
      <c r="B15" s="11" t="n"/>
      <c r="C15" s="12" t="n"/>
      <c r="D15" s="12" t="n"/>
      <c r="E15" s="13" t="n"/>
      <c r="F15" s="14">
        <f>IF(AND(C15="",D15=""),0,IF(C15="",1,C15)*IF(D15="",1,D15)*N(E15))</f>
        <v/>
      </c>
      <c r="G15" s="11" t="n"/>
    </row>
    <row r="16">
      <c r="A16" s="11" t="n"/>
      <c r="B16" s="11" t="n"/>
      <c r="C16" s="12" t="n"/>
      <c r="D16" s="12" t="n"/>
      <c r="E16" s="13" t="n"/>
      <c r="F16" s="14">
        <f>IF(AND(C16="",D16=""),0,IF(C16="",1,C16)*IF(D16="",1,D16)*N(E16))</f>
        <v/>
      </c>
      <c r="G16" s="11" t="n"/>
    </row>
    <row r="17">
      <c r="B17" s="4" t="inlineStr">
        <is>
          <t>Total Préproduction</t>
        </is>
      </c>
      <c r="F17" s="15">
        <f>SUM(F12:F16)</f>
        <v/>
      </c>
    </row>
    <row r="19">
      <c r="A19" s="8" t="inlineStr">
        <is>
          <t>Équipe de tournage</t>
        </is>
      </c>
      <c r="B19" s="9" t="inlineStr">
        <is>
          <t>Réalisateur-cadreur, second cadreur, chef électricien et ingénieur du son pour une journée.</t>
        </is>
      </c>
      <c r="C19" s="10" t="n"/>
      <c r="D19" s="10" t="n"/>
      <c r="E19" s="10" t="n"/>
      <c r="F19" s="10" t="n"/>
      <c r="G19" s="10" t="n"/>
    </row>
    <row r="20">
      <c r="A20" s="11" t="n"/>
      <c r="B20" s="11" t="inlineStr">
        <is>
          <t>Directeur de production</t>
        </is>
      </c>
      <c r="C20" s="12" t="n">
        <v>1</v>
      </c>
      <c r="D20" s="12" t="n">
        <v>1</v>
      </c>
      <c r="E20" s="13" t="n">
        <v>450</v>
      </c>
      <c r="F20" s="14">
        <f>IF(AND(C20="",D20=""),0,IF(C20="",1,C20)*IF(D20="",1,D20)*N(E20))</f>
        <v/>
      </c>
      <c r="G20" s="11" t="n"/>
    </row>
    <row r="21">
      <c r="A21" s="11" t="n"/>
      <c r="B21" s="11" t="inlineStr">
        <is>
          <t>Réalisateur-cadreur</t>
        </is>
      </c>
      <c r="C21" s="12" t="n">
        <v>1</v>
      </c>
      <c r="D21" s="12" t="n">
        <v>1</v>
      </c>
      <c r="E21" s="13" t="n">
        <v>900</v>
      </c>
      <c r="F21" s="14">
        <f>IF(AND(C21="",D21=""),0,IF(C21="",1,C21)*IF(D21="",1,D21)*N(E21))</f>
        <v/>
      </c>
      <c r="G21" s="11" t="n"/>
    </row>
    <row r="22">
      <c r="A22" s="11" t="n"/>
      <c r="B22" s="11" t="inlineStr">
        <is>
          <t>Second cadreur</t>
        </is>
      </c>
      <c r="C22" s="12" t="n">
        <v>1</v>
      </c>
      <c r="D22" s="12" t="n">
        <v>1</v>
      </c>
      <c r="E22" s="13" t="n">
        <v>500</v>
      </c>
      <c r="F22" s="14">
        <f>IF(AND(C22="",D22=""),0,IF(C22="",1,C22)*IF(D22="",1,D22)*N(E22))</f>
        <v/>
      </c>
      <c r="G22" s="11" t="n"/>
    </row>
    <row r="23">
      <c r="A23" s="11" t="n"/>
      <c r="B23" s="11" t="inlineStr">
        <is>
          <t>Chef électricien</t>
        </is>
      </c>
      <c r="C23" s="12" t="n">
        <v>1</v>
      </c>
      <c r="D23" s="12" t="n">
        <v>1</v>
      </c>
      <c r="E23" s="13" t="n">
        <v>450</v>
      </c>
      <c r="F23" s="14">
        <f>IF(AND(C23="",D23=""),0,IF(C23="",1,C23)*IF(D23="",1,D23)*N(E23))</f>
        <v/>
      </c>
      <c r="G23" s="11" t="n"/>
    </row>
    <row r="24">
      <c r="A24" s="11" t="n"/>
      <c r="B24" s="11" t="inlineStr">
        <is>
          <t>Ingénieur du son</t>
        </is>
      </c>
      <c r="C24" s="12" t="n">
        <v>1</v>
      </c>
      <c r="D24" s="12" t="n">
        <v>1</v>
      </c>
      <c r="E24" s="13" t="n">
        <v>450</v>
      </c>
      <c r="F24" s="14">
        <f>IF(AND(C24="",D24=""),0,IF(C24="",1,C24)*IF(D24="",1,D24)*N(E24))</f>
        <v/>
      </c>
      <c r="G24" s="11" t="n"/>
    </row>
    <row r="25">
      <c r="A25" s="11" t="n"/>
      <c r="B25" s="11" t="inlineStr">
        <is>
          <t>Assistant de production</t>
        </is>
      </c>
      <c r="C25" s="12" t="n">
        <v>1</v>
      </c>
      <c r="D25" s="12" t="n">
        <v>1</v>
      </c>
      <c r="E25" s="13" t="n">
        <v>200</v>
      </c>
      <c r="F25" s="14">
        <f>IF(AND(C25="",D25=""),0,IF(C25="",1,C25)*IF(D25="",1,D25)*N(E25))</f>
        <v/>
      </c>
      <c r="G25" s="11" t="n"/>
    </row>
    <row r="26">
      <c r="A26" s="11" t="n"/>
      <c r="B26" s="11" t="n"/>
      <c r="C26" s="12" t="n"/>
      <c r="D26" s="12" t="n"/>
      <c r="E26" s="13" t="n"/>
      <c r="F26" s="14">
        <f>IF(AND(C26="",D26=""),0,IF(C26="",1,C26)*IF(D26="",1,D26)*N(E26))</f>
        <v/>
      </c>
      <c r="G26" s="11" t="n"/>
    </row>
    <row r="27">
      <c r="A27" s="11" t="n"/>
      <c r="B27" s="11" t="n"/>
      <c r="C27" s="12" t="n"/>
      <c r="D27" s="12" t="n"/>
      <c r="E27" s="13" t="n"/>
      <c r="F27" s="14">
        <f>IF(AND(C27="",D27=""),0,IF(C27="",1,C27)*IF(D27="",1,D27)*N(E27))</f>
        <v/>
      </c>
      <c r="G27" s="11" t="n"/>
    </row>
    <row r="28">
      <c r="B28" s="4" t="inlineStr">
        <is>
          <t>Total Équipe de tournage</t>
        </is>
      </c>
      <c r="F28" s="15">
        <f>SUM(F20:F27)</f>
        <v/>
      </c>
    </row>
    <row r="30">
      <c r="A30" s="8" t="inlineStr">
        <is>
          <t>Matériel de tournage</t>
        </is>
      </c>
      <c r="B30" s="9" t="inlineStr">
        <is>
          <t>Deux caméras pour les interviews, lumière et gimbal pour les plans de coupe.</t>
        </is>
      </c>
      <c r="C30" s="10" t="n"/>
      <c r="D30" s="10" t="n"/>
      <c r="E30" s="10" t="n"/>
      <c r="F30" s="10" t="n"/>
      <c r="G30" s="10" t="n"/>
    </row>
    <row r="31">
      <c r="A31" s="11" t="n"/>
      <c r="B31" s="11" t="inlineStr">
        <is>
          <t>Pack caméra</t>
        </is>
      </c>
      <c r="C31" s="12" t="n">
        <v>2</v>
      </c>
      <c r="D31" s="12" t="n">
        <v>1</v>
      </c>
      <c r="E31" s="13" t="n">
        <v>600</v>
      </c>
      <c r="F31" s="14">
        <f>IF(AND(C31="",D31=""),0,IF(C31="",1,C31)*IF(D31="",1,D31)*N(E31))</f>
        <v/>
      </c>
      <c r="G31" s="11" t="n"/>
    </row>
    <row r="32">
      <c r="A32" s="11" t="n"/>
      <c r="B32" s="11" t="inlineStr">
        <is>
          <t>Optiques</t>
        </is>
      </c>
      <c r="C32" s="12" t="n">
        <v>1</v>
      </c>
      <c r="D32" s="12" t="n">
        <v>1</v>
      </c>
      <c r="E32" s="13" t="n">
        <v>350</v>
      </c>
      <c r="F32" s="14">
        <f>IF(AND(C32="",D32=""),0,IF(C32="",1,C32)*IF(D32="",1,D32)*N(E32))</f>
        <v/>
      </c>
      <c r="G32" s="11" t="n"/>
    </row>
    <row r="33">
      <c r="A33" s="11" t="n"/>
      <c r="B33" s="11" t="inlineStr">
        <is>
          <t>Gimbal / stabilisation</t>
        </is>
      </c>
      <c r="C33" s="12" t="n">
        <v>1</v>
      </c>
      <c r="D33" s="12" t="n">
        <v>1</v>
      </c>
      <c r="E33" s="13" t="n">
        <v>150</v>
      </c>
      <c r="F33" s="14">
        <f>IF(AND(C33="",D33=""),0,IF(C33="",1,C33)*IF(D33="",1,D33)*N(E33))</f>
        <v/>
      </c>
      <c r="G33" s="11" t="n"/>
    </row>
    <row r="34">
      <c r="A34" s="11" t="n"/>
      <c r="B34" s="11" t="inlineStr">
        <is>
          <t>Lumière</t>
        </is>
      </c>
      <c r="C34" s="12" t="n">
        <v>1</v>
      </c>
      <c r="D34" s="12" t="n">
        <v>1</v>
      </c>
      <c r="E34" s="13" t="n">
        <v>500</v>
      </c>
      <c r="F34" s="14">
        <f>IF(AND(C34="",D34=""),0,IF(C34="",1,C34)*IF(D34="",1,D34)*N(E34))</f>
        <v/>
      </c>
      <c r="G34" s="11" t="n"/>
    </row>
    <row r="35">
      <c r="A35" s="11" t="n"/>
      <c r="B35" s="11" t="inlineStr">
        <is>
          <t>Son</t>
        </is>
      </c>
      <c r="C35" s="12" t="n">
        <v>1</v>
      </c>
      <c r="D35" s="12" t="n">
        <v>1</v>
      </c>
      <c r="E35" s="13" t="n">
        <v>150</v>
      </c>
      <c r="F35" s="14">
        <f>IF(AND(C35="",D35=""),0,IF(C35="",1,C35)*IF(D35="",1,D35)*N(E35))</f>
        <v/>
      </c>
      <c r="G35" s="11" t="n"/>
    </row>
    <row r="36">
      <c r="A36" s="11" t="n"/>
      <c r="B36" s="11" t="n"/>
      <c r="C36" s="12" t="n"/>
      <c r="D36" s="12" t="n"/>
      <c r="E36" s="13" t="n"/>
      <c r="F36" s="14">
        <f>IF(AND(C36="",D36=""),0,IF(C36="",1,C36)*IF(D36="",1,D36)*N(E36))</f>
        <v/>
      </c>
      <c r="G36" s="11" t="n"/>
    </row>
    <row r="37">
      <c r="A37" s="11" t="n"/>
      <c r="B37" s="11" t="n"/>
      <c r="C37" s="12" t="n"/>
      <c r="D37" s="12" t="n"/>
      <c r="E37" s="13" t="n"/>
      <c r="F37" s="14">
        <f>IF(AND(C37="",D37=""),0,IF(C37="",1,C37)*IF(D37="",1,D37)*N(E37))</f>
        <v/>
      </c>
      <c r="G37" s="11" t="n"/>
    </row>
    <row r="38">
      <c r="B38" s="4" t="inlineStr">
        <is>
          <t>Total Matériel de tournage</t>
        </is>
      </c>
      <c r="F38" s="15">
        <f>SUM(F31:F37)</f>
        <v/>
      </c>
    </row>
    <row r="40">
      <c r="A40" s="8" t="inlineStr">
        <is>
          <t>Maquillage / coiffure</t>
        </is>
      </c>
      <c r="B40" s="10" t="n"/>
      <c r="C40" s="10" t="n"/>
      <c r="D40" s="10" t="n"/>
      <c r="E40" s="10" t="n"/>
      <c r="F40" s="10" t="n"/>
      <c r="G40" s="10" t="n"/>
    </row>
    <row r="41">
      <c r="A41" s="11" t="n"/>
      <c r="B41" s="11" t="inlineStr">
        <is>
          <t>Maquillage et coiffure</t>
        </is>
      </c>
      <c r="C41" s="12" t="n">
        <v>1</v>
      </c>
      <c r="D41" s="12" t="n">
        <v>1</v>
      </c>
      <c r="E41" s="13" t="n">
        <v>450</v>
      </c>
      <c r="F41" s="14">
        <f>IF(AND(C41="",D41=""),0,IF(C41="",1,C41)*IF(D41="",1,D41)*N(E41))</f>
        <v/>
      </c>
      <c r="G41" s="11" t="n"/>
    </row>
    <row r="42">
      <c r="A42" s="11" t="n"/>
      <c r="B42" s="11" t="n"/>
      <c r="C42" s="12" t="n"/>
      <c r="D42" s="12" t="n"/>
      <c r="E42" s="13" t="n"/>
      <c r="F42" s="14">
        <f>IF(AND(C42="",D42=""),0,IF(C42="",1,C42)*IF(D42="",1,D42)*N(E42))</f>
        <v/>
      </c>
      <c r="G42" s="11" t="n"/>
    </row>
    <row r="43">
      <c r="A43" s="11" t="n"/>
      <c r="B43" s="11" t="n"/>
      <c r="C43" s="12" t="n"/>
      <c r="D43" s="12" t="n"/>
      <c r="E43" s="13" t="n"/>
      <c r="F43" s="14">
        <f>IF(AND(C43="",D43=""),0,IF(C43="",1,C43)*IF(D43="",1,D43)*N(E43))</f>
        <v/>
      </c>
      <c r="G43" s="11" t="n"/>
    </row>
    <row r="44">
      <c r="B44" s="4" t="inlineStr">
        <is>
          <t>Total Maquillage / coiffure</t>
        </is>
      </c>
      <c r="F44" s="15">
        <f>SUM(F41:F43)</f>
        <v/>
      </c>
    </row>
    <row r="46">
      <c r="A46" s="8" t="inlineStr">
        <is>
          <t>Logistique</t>
        </is>
      </c>
      <c r="B46" s="10" t="n"/>
      <c r="C46" s="10" t="n"/>
      <c r="D46" s="10" t="n"/>
      <c r="E46" s="10" t="n"/>
      <c r="F46" s="10" t="n"/>
      <c r="G46" s="10" t="n"/>
    </row>
    <row r="47">
      <c r="A47" s="11" t="n"/>
      <c r="B47" s="11" t="inlineStr">
        <is>
          <t>Transports</t>
        </is>
      </c>
      <c r="C47" s="12" t="n">
        <v>1</v>
      </c>
      <c r="D47" s="12" t="n">
        <v>1</v>
      </c>
      <c r="E47" s="13" t="n">
        <v>300</v>
      </c>
      <c r="F47" s="14">
        <f>IF(AND(C47="",D47=""),0,IF(C47="",1,C47)*IF(D47="",1,D47)*N(E47))</f>
        <v/>
      </c>
      <c r="G47" s="11" t="n"/>
    </row>
    <row r="48">
      <c r="A48" s="11" t="n"/>
      <c r="B48" s="11" t="n"/>
      <c r="C48" s="12" t="n"/>
      <c r="D48" s="12" t="n"/>
      <c r="E48" s="13" t="n"/>
      <c r="F48" s="14">
        <f>IF(AND(C48="",D48=""),0,IF(C48="",1,C48)*IF(D48="",1,D48)*N(E48))</f>
        <v/>
      </c>
      <c r="G48" s="11" t="n"/>
    </row>
    <row r="49">
      <c r="A49" s="11" t="n"/>
      <c r="B49" s="11" t="n"/>
      <c r="C49" s="12" t="n"/>
      <c r="D49" s="12" t="n"/>
      <c r="E49" s="13" t="n"/>
      <c r="F49" s="14">
        <f>IF(AND(C49="",D49=""),0,IF(C49="",1,C49)*IF(D49="",1,D49)*N(E49))</f>
        <v/>
      </c>
      <c r="G49" s="11" t="n"/>
    </row>
    <row r="50">
      <c r="B50" s="4" t="inlineStr">
        <is>
          <t>Total Logistique</t>
        </is>
      </c>
      <c r="F50" s="15">
        <f>SUM(F47:F49)</f>
        <v/>
      </c>
    </row>
    <row r="52">
      <c r="A52" s="8" t="inlineStr">
        <is>
          <t>Restauration</t>
        </is>
      </c>
      <c r="B52" s="10" t="n"/>
      <c r="C52" s="10" t="n"/>
      <c r="D52" s="10" t="n"/>
      <c r="E52" s="10" t="n"/>
      <c r="F52" s="10" t="n"/>
      <c r="G52" s="10" t="n"/>
    </row>
    <row r="53">
      <c r="A53" s="11" t="n"/>
      <c r="B53" s="11" t="inlineStr">
        <is>
          <t>Repas et catering</t>
        </is>
      </c>
      <c r="C53" s="12" t="n">
        <v>8</v>
      </c>
      <c r="D53" s="12" t="n">
        <v>1</v>
      </c>
      <c r="E53" s="13" t="n">
        <v>30</v>
      </c>
      <c r="F53" s="14">
        <f>IF(AND(C53="",D53=""),0,IF(C53="",1,C53)*IF(D53="",1,D53)*N(E53))</f>
        <v/>
      </c>
      <c r="G53" s="11" t="n"/>
    </row>
    <row r="54">
      <c r="A54" s="11" t="n"/>
      <c r="B54" s="11" t="n"/>
      <c r="C54" s="12" t="n"/>
      <c r="D54" s="12" t="n"/>
      <c r="E54" s="13" t="n"/>
      <c r="F54" s="14">
        <f>IF(AND(C54="",D54=""),0,IF(C54="",1,C54)*IF(D54="",1,D54)*N(E54))</f>
        <v/>
      </c>
      <c r="G54" s="11" t="n"/>
    </row>
    <row r="55">
      <c r="A55" s="11" t="n"/>
      <c r="B55" s="11" t="n"/>
      <c r="C55" s="12" t="n"/>
      <c r="D55" s="12" t="n"/>
      <c r="E55" s="13" t="n"/>
      <c r="F55" s="14">
        <f>IF(AND(C55="",D55=""),0,IF(C55="",1,C55)*IF(D55="",1,D55)*N(E55))</f>
        <v/>
      </c>
      <c r="G55" s="11" t="n"/>
    </row>
    <row r="56">
      <c r="B56" s="4" t="inlineStr">
        <is>
          <t>Total Restauration</t>
        </is>
      </c>
      <c r="F56" s="15">
        <f>SUM(F53:F55)</f>
        <v/>
      </c>
    </row>
    <row r="58">
      <c r="A58" s="16" t="inlineStr">
        <is>
          <t>Coûts de production</t>
        </is>
      </c>
      <c r="B58" s="17" t="inlineStr">
        <is>
          <t>Total des catégories au-dessus de cette ligne du tableau. Les frais généraux sont calculés sur ce montant.</t>
        </is>
      </c>
      <c r="C58" s="18" t="n"/>
      <c r="D58" s="18" t="n"/>
      <c r="E58" s="18" t="n"/>
      <c r="F58" s="19">
        <f>F17+F28+F38+F44+F50+F56</f>
        <v/>
      </c>
      <c r="G58" s="18" t="n"/>
    </row>
    <row r="60">
      <c r="A60" s="8" t="inlineStr">
        <is>
          <t>Postproduction</t>
        </is>
      </c>
      <c r="B60" s="9" t="inlineStr">
        <is>
          <t>Montage, étalonnage, mixage et une version de 60 secondes.</t>
        </is>
      </c>
      <c r="C60" s="10" t="n"/>
      <c r="D60" s="10" t="n"/>
      <c r="E60" s="10" t="n"/>
      <c r="F60" s="10" t="n"/>
      <c r="G60" s="10" t="n"/>
    </row>
    <row r="61">
      <c r="A61" s="11" t="n"/>
      <c r="B61" s="11" t="inlineStr">
        <is>
          <t>Montage offline</t>
        </is>
      </c>
      <c r="C61" s="12" t="n">
        <v>1</v>
      </c>
      <c r="D61" s="12" t="n">
        <v>4</v>
      </c>
      <c r="E61" s="13" t="n">
        <v>450</v>
      </c>
      <c r="F61" s="14">
        <f>IF(AND(C61="",D61=""),0,IF(C61="",1,C61)*IF(D61="",1,D61)*N(E61))</f>
        <v/>
      </c>
      <c r="G61" s="11" t="n"/>
    </row>
    <row r="62">
      <c r="A62" s="11" t="n"/>
      <c r="B62" s="11" t="inlineStr">
        <is>
          <t>Étalonnage</t>
        </is>
      </c>
      <c r="C62" s="12" t="n">
        <v>1</v>
      </c>
      <c r="D62" s="12" t="n">
        <v>1</v>
      </c>
      <c r="E62" s="13" t="n">
        <v>600</v>
      </c>
      <c r="F62" s="14">
        <f>IF(AND(C62="",D62=""),0,IF(C62="",1,C62)*IF(D62="",1,D62)*N(E62))</f>
        <v/>
      </c>
      <c r="G62" s="11" t="n"/>
    </row>
    <row r="63">
      <c r="A63" s="11" t="n"/>
      <c r="B63" s="11" t="inlineStr">
        <is>
          <t>Montage son et mixage</t>
        </is>
      </c>
      <c r="C63" s="12" t="n">
        <v>1</v>
      </c>
      <c r="D63" s="12" t="n">
        <v>1</v>
      </c>
      <c r="E63" s="13" t="n">
        <v>500</v>
      </c>
      <c r="F63" s="14">
        <f>IF(AND(C63="",D63=""),0,IF(C63="",1,C63)*IF(D63="",1,D63)*N(E63))</f>
        <v/>
      </c>
      <c r="G63" s="11" t="n"/>
    </row>
    <row r="64">
      <c r="A64" s="11" t="n"/>
      <c r="B64" s="11" t="inlineStr">
        <is>
          <t>Déclinaisons de formats</t>
        </is>
      </c>
      <c r="C64" s="12" t="n">
        <v>2</v>
      </c>
      <c r="D64" s="12" t="n"/>
      <c r="E64" s="13" t="n">
        <v>150</v>
      </c>
      <c r="F64" s="14">
        <f>IF(AND(C64="",D64=""),0,IF(C64="",1,C64)*IF(D64="",1,D64)*N(E64))</f>
        <v/>
      </c>
      <c r="G64" s="11" t="n"/>
    </row>
    <row r="65">
      <c r="A65" s="11" t="n"/>
      <c r="B65" s="11" t="n"/>
      <c r="C65" s="12" t="n"/>
      <c r="D65" s="12" t="n"/>
      <c r="E65" s="13" t="n"/>
      <c r="F65" s="14">
        <f>IF(AND(C65="",D65=""),0,IF(C65="",1,C65)*IF(D65="",1,D65)*N(E65))</f>
        <v/>
      </c>
      <c r="G65" s="11" t="n"/>
    </row>
    <row r="66">
      <c r="A66" s="11" t="n"/>
      <c r="B66" s="11" t="n"/>
      <c r="C66" s="12" t="n"/>
      <c r="D66" s="12" t="n"/>
      <c r="E66" s="13" t="n"/>
      <c r="F66" s="14">
        <f>IF(AND(C66="",D66=""),0,IF(C66="",1,C66)*IF(D66="",1,D66)*N(E66))</f>
        <v/>
      </c>
      <c r="G66" s="11" t="n"/>
    </row>
    <row r="67">
      <c r="B67" s="4" t="inlineStr">
        <is>
          <t>Total Postproduction</t>
        </is>
      </c>
      <c r="F67" s="15">
        <f>SUM(F61:F66)</f>
        <v/>
      </c>
    </row>
    <row r="69">
      <c r="A69" s="8" t="inlineStr">
        <is>
          <t>Autres frais</t>
        </is>
      </c>
      <c r="B69" s="10" t="n"/>
      <c r="C69" s="10" t="n"/>
      <c r="D69" s="10" t="n"/>
      <c r="E69" s="10" t="n"/>
      <c r="F69" s="10" t="n"/>
      <c r="G69" s="10" t="n"/>
    </row>
    <row r="70">
      <c r="A70" s="11" t="n"/>
      <c r="B70" s="11" t="inlineStr">
        <is>
          <t>Droits musicaux</t>
        </is>
      </c>
      <c r="C70" s="12" t="n">
        <v>1</v>
      </c>
      <c r="D70" s="12" t="n"/>
      <c r="E70" s="13" t="n">
        <v>300</v>
      </c>
      <c r="F70" s="14">
        <f>IF(AND(C70="",D70=""),0,IF(C70="",1,C70)*IF(D70="",1,D70)*N(E70))</f>
        <v/>
      </c>
      <c r="G70" s="11" t="n"/>
    </row>
    <row r="71">
      <c r="A71" s="11" t="n"/>
      <c r="B71" s="11" t="inlineStr">
        <is>
          <t>Images de stock</t>
        </is>
      </c>
      <c r="C71" s="12" t="n">
        <v>1</v>
      </c>
      <c r="D71" s="12" t="n"/>
      <c r="E71" s="13" t="n">
        <v>300</v>
      </c>
      <c r="F71" s="14">
        <f>IF(AND(C71="",D71=""),0,IF(C71="",1,C71)*IF(D71="",1,D71)*N(E71))</f>
        <v/>
      </c>
      <c r="G71" s="11" t="n"/>
    </row>
    <row r="72">
      <c r="A72" s="11" t="n"/>
      <c r="B72" s="11" t="n"/>
      <c r="C72" s="12" t="n"/>
      <c r="D72" s="12" t="n"/>
      <c r="E72" s="13" t="n"/>
      <c r="F72" s="14">
        <f>IF(AND(C72="",D72=""),0,IF(C72="",1,C72)*IF(D72="",1,D72)*N(E72))</f>
        <v/>
      </c>
      <c r="G72" s="11" t="n"/>
    </row>
    <row r="73">
      <c r="A73" s="11" t="n"/>
      <c r="B73" s="11" t="n"/>
      <c r="C73" s="12" t="n"/>
      <c r="D73" s="12" t="n"/>
      <c r="E73" s="13" t="n"/>
      <c r="F73" s="14">
        <f>IF(AND(C73="",D73=""),0,IF(C73="",1,C73)*IF(D73="",1,D73)*N(E73))</f>
        <v/>
      </c>
      <c r="G73" s="11" t="n"/>
    </row>
    <row r="74">
      <c r="B74" s="4" t="inlineStr">
        <is>
          <t>Total Autres frais</t>
        </is>
      </c>
      <c r="F74" s="15">
        <f>SUM(F70:F73)</f>
        <v/>
      </c>
    </row>
    <row r="77">
      <c r="A77" s="20" t="inlineStr">
        <is>
          <t>Récapitulatif</t>
        </is>
      </c>
    </row>
    <row r="78">
      <c r="B78" t="inlineStr">
        <is>
          <t>Sous-total, toutes catégories</t>
        </is>
      </c>
      <c r="F78" s="21">
        <f>F17+F28+F38+F44+F50+F56+F67+F74</f>
        <v/>
      </c>
    </row>
    <row r="79">
      <c r="B79" t="inlineStr">
        <is>
          <t>Frais généraux, % des coûts de production</t>
        </is>
      </c>
      <c r="E79" s="22" t="n">
        <v>0.1</v>
      </c>
      <c r="F79" s="21">
        <f>F58*E79</f>
        <v/>
      </c>
    </row>
    <row r="80">
      <c r="B80" t="inlineStr">
        <is>
          <t>Assurance, % du sous-total</t>
        </is>
      </c>
      <c r="E80" s="22" t="n">
        <v>0.02</v>
      </c>
      <c r="F80" s="21">
        <f>F78*E80</f>
        <v/>
      </c>
    </row>
    <row r="81">
      <c r="B81" s="23" t="inlineStr">
        <is>
          <t>Total HT</t>
        </is>
      </c>
      <c r="C81" s="24" t="n"/>
      <c r="D81" s="24" t="n"/>
      <c r="E81" s="24" t="n"/>
      <c r="F81" s="25">
        <f>F78+F79+F80</f>
        <v/>
      </c>
      <c r="G81" s="24" t="n"/>
    </row>
    <row r="83">
      <c r="B83" s="2" t="inlineStr">
        <is>
          <t>Les cellules jaunes sont à remplir. Ajoutez vos postes dans les lignes vides de chaque catégorie, les totaux se mettent à jour seuls.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0" t="inlineStr">
        <is>
          <t>Livrables</t>
        </is>
      </c>
    </row>
    <row r="2">
      <c r="A2" t="inlineStr">
        <is>
          <t>• 1× film d’entreprise, 2–3 min (16:9)</t>
        </is>
      </c>
    </row>
    <row r="3">
      <c r="A3" t="inlineStr">
        <is>
          <t>• 1× version de 60 s pour LinkedIn</t>
        </is>
      </c>
    </row>
    <row r="4">
      <c r="A4" t="inlineStr">
        <is>
          <t>• Sous-titres français incrustés</t>
        </is>
      </c>
    </row>
    <row r="6">
      <c r="A6" s="20" t="inlineStr">
        <is>
          <t>Conditions</t>
        </is>
      </c>
    </row>
    <row r="7">
      <c r="A7" s="26" t="inlineStr">
        <is>
          <t>1. Une journée de tournage comprend jusqu’à 10 heures sur le plateau. Au-delà, chaque heure entamée est facturée en heure supplémentaire à 150 % du tarif horaire.</t>
        </is>
      </c>
    </row>
    <row r="8">
      <c r="A8" s="26" t="inlineStr">
        <is>
          <t>2. Le prix comprend jusqu’à 2 allers-retours sur le montage. Les modifications suivantes font l’objet d’un devis complémentaire.</t>
        </is>
      </c>
    </row>
    <row r="9">
      <c r="A9" s="26" t="inlineStr">
        <is>
          <t>3. Tous les montants sont hors taxes. TVA en sus au taux en vigueur.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0" t="inlineStr">
        <is>
          <t>À propos de ce modèle</t>
        </is>
      </c>
    </row>
    <row r="2">
      <c r="A2" t="inlineStr">
        <is>
          <t>Chaque ligne vaut quantité × jours × tarif. Une quantité vide compte pour 1.</t>
        </is>
      </c>
    </row>
    <row r="3">
      <c r="A3" t="inlineStr">
        <is>
          <t>Les frais généraux sont calculés uniquement sur les coûts de production, c’est-à-dire sur les catégories au-dessus de la ligne « Coûts de production ».</t>
        </is>
      </c>
    </row>
    <row r="4">
      <c r="A4" t="inlineStr">
        <is>
          <t>La postproduction et les droits viennent après cette ligne, les frais généraux ne s’y appliquent pas. Déplacez une catégorie si vous travaillez autrement.</t>
        </is>
      </c>
    </row>
    <row r="5">
      <c r="A5" t="inlineStr">
        <is>
          <t>L’assurance est calculée sur le sous-total de toutes les catégories.</t>
        </is>
      </c>
    </row>
    <row r="6">
      <c r="A6" t="inlineStr">
        <is>
          <t>Les tarifs sont des exemples, pas des prix du marché.</t>
        </is>
      </c>
    </row>
    <row r="7">
      <c r="A7" t="inlineStr"/>
    </row>
    <row r="8">
      <c r="A8" s="20" t="inlineStr">
        <is>
          <t>Le même budget, en devis pour le client</t>
        </is>
      </c>
    </row>
    <row r="9">
      <c r="A9" t="inlineStr">
        <is>
          <t>Vidaset transforme ce budget en devis PDF à vos couleurs, avec variantes de prix, livrables et conditions.</t>
        </is>
      </c>
    </row>
    <row r="10">
      <c r="A10" t="inlineStr">
        <is>
          <t>Vos tarifs sont repris automatiquement dans chaque nouveau devis, les frais généraux, l’assurance et les majorations se calculent seuls.</t>
        </is>
      </c>
    </row>
    <row r="11">
      <c r="A11" t="inlineStr">
        <is>
          <t>Conçu par des producteurs en activité. 30 jours d’essai Pro pour chaque nouveau compte, sans carte bancaire.</t>
        </is>
      </c>
    </row>
    <row r="12">
      <c r="A12" s="27" t="inlineStr">
        <is>
          <t>vidaset.app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2026-10-24T19:05:08Z</dcterms:created>
  <dcterms:modified xmlns:dcterms="http://purl.org/dc/terms/" xmlns:xsi="http://www.w3.org/2001/XMLSchema-instance" xsi:type="dcterms:W3CDTF">2026-10-24T19:05:08Z</dcterms:modified>
</cp:coreProperties>
</file>