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шторис" sheetId="1" state="visible" r:id="rId1"/>
    <sheet xmlns:r="http://schemas.openxmlformats.org/officeDocument/2006/relationships" name="Готові матеріали та умови" sheetId="2" state="visible" r:id="rId2"/>
    <sheet xmlns:r="http://schemas.openxmlformats.org/officeDocument/2006/relationships" name="Про шабло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uk/templates/event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uk/templates/event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Шаблон кошторису відеозйомки заходу</t>
        </is>
      </c>
    </row>
    <row r="2">
      <c r="A2" s="2" t="inlineStr">
        <is>
          <t>Безкоштовний шаблон від Vidaset. Суми наведено для прикладу, це не ринкові ціни. Замініть їх своїми.</t>
        </is>
      </c>
    </row>
    <row r="3">
      <c r="A3" s="3" t="inlineStr">
        <is>
          <t>У Vidaset з цього кошторису виходить PDF для клієнта у ваших фірмових кольорах. vidaset.app</t>
        </is>
      </c>
    </row>
    <row r="5">
      <c r="A5" s="4" t="inlineStr">
        <is>
          <t>Проєкт</t>
        </is>
      </c>
      <c r="B5" s="5" t="inlineStr">
        <is>
          <t>Форум цифрових платежів 2026, Львів, зйомка заходу</t>
        </is>
      </c>
    </row>
    <row r="6">
      <c r="A6" s="4" t="inlineStr">
        <is>
          <t>Клієнт</t>
        </is>
      </c>
      <c r="B6" s="5" t="inlineStr">
        <is>
          <t>Ліхтар Івент</t>
        </is>
      </c>
    </row>
    <row r="7">
      <c r="A7" s="4" t="inlineStr">
        <is>
          <t>Зйомки</t>
        </is>
      </c>
      <c r="B7" s="5" t="inlineStr">
        <is>
          <t>1 день конференції, з 8:00 до 18:00</t>
        </is>
      </c>
    </row>
    <row r="8">
      <c r="A8" s="4" t="inlineStr">
        <is>
          <t>Валюта</t>
        </is>
      </c>
      <c r="B8" s="5" t="inlineStr">
        <is>
          <t>EUR</t>
        </is>
      </c>
    </row>
    <row r="10">
      <c r="A10" s="6" t="inlineStr">
        <is>
          <t>Категорія</t>
        </is>
      </c>
      <c r="B10" s="6" t="inlineStr">
        <is>
          <t>Позиція</t>
        </is>
      </c>
      <c r="C10" s="7" t="inlineStr">
        <is>
          <t>К-сть</t>
        </is>
      </c>
      <c r="D10" s="7" t="inlineStr">
        <is>
          <t>Дні</t>
        </is>
      </c>
      <c r="E10" s="7" t="inlineStr">
        <is>
          <t>Ставка</t>
        </is>
      </c>
      <c r="F10" s="7" t="inlineStr">
        <is>
          <t>Сума</t>
        </is>
      </c>
      <c r="G10" s="6" t="inlineStr">
        <is>
          <t>Примітки</t>
        </is>
      </c>
    </row>
    <row r="11">
      <c r="A11" s="8" t="inlineStr">
        <is>
          <t>Препродакшн</t>
        </is>
      </c>
      <c r="B11" s="9" t="inlineStr">
        <is>
          <t>Погодження програми з організатором і технічний виїзд напередодні.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Організація зйомок і підбір групи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Пошук локацій</t>
        </is>
      </c>
      <c r="C13" s="12" t="n">
        <v>1</v>
      </c>
      <c r="D13" s="12" t="n">
        <v>1</v>
      </c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Препродакшн, разом</t>
        </is>
      </c>
      <c r="F16" s="15">
        <f>SUM(F12:F15)</f>
        <v/>
      </c>
    </row>
    <row r="18">
      <c r="A18" s="8" t="inlineStr">
        <is>
          <t>Знімальна група</t>
        </is>
      </c>
      <c r="B18" s="9" t="inlineStr">
        <is>
          <t>Двоє операторів, звукооператор і продюсер на місці.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Директор знімальної групи</t>
        </is>
      </c>
      <c r="C19" s="12" t="n">
        <v>1</v>
      </c>
      <c r="D19" s="12" t="n">
        <v>1</v>
      </c>
      <c r="E19" s="13" t="n">
        <v>450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Оператор камери</t>
        </is>
      </c>
      <c r="C20" s="12" t="n">
        <v>2</v>
      </c>
      <c r="D20" s="12" t="n">
        <v>1</v>
      </c>
      <c r="E20" s="13" t="n">
        <v>550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Звукооператор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Асистент продакшну</t>
        </is>
      </c>
      <c r="C22" s="12" t="n">
        <v>1</v>
      </c>
      <c r="D22" s="12" t="n">
        <v>1</v>
      </c>
      <c r="E22" s="13" t="n">
        <v>200</v>
      </c>
      <c r="F22" s="14">
        <f>IF(AND(C22="",D22=""),0,IF(C22="",1,C22)*IF(D22="",1,D22)*N(E22))</f>
        <v/>
      </c>
      <c r="G22" s="11" t="n"/>
    </row>
    <row r="23">
      <c r="A23" s="11" t="n"/>
      <c r="B23" s="11" t="n"/>
      <c r="C23" s="12" t="n"/>
      <c r="D23" s="12" t="n"/>
      <c r="E23" s="13" t="n"/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B25" s="4" t="inlineStr">
        <is>
          <t>Знімальна група, разом</t>
        </is>
      </c>
      <c r="F25" s="15">
        <f>SUM(F19:F24)</f>
        <v/>
      </c>
    </row>
    <row r="27">
      <c r="A27" s="8" t="inlineStr">
        <is>
          <t>Знімальне обладнання</t>
        </is>
      </c>
      <c r="B27" s="9" t="inlineStr">
        <is>
          <t>Два комплекти камер, стабілізатор, радіомікрофони і невеликий комплект світла.</t>
        </is>
      </c>
      <c r="C27" s="10" t="n"/>
      <c r="D27" s="10" t="n"/>
      <c r="E27" s="10" t="n"/>
      <c r="F27" s="10" t="n"/>
      <c r="G27" s="10" t="n"/>
    </row>
    <row r="28">
      <c r="A28" s="11" t="n"/>
      <c r="B28" s="11" t="inlineStr">
        <is>
          <t>Камерний комплект</t>
        </is>
      </c>
      <c r="C28" s="12" t="n">
        <v>2</v>
      </c>
      <c r="D28" s="12" t="n">
        <v>1</v>
      </c>
      <c r="E28" s="13" t="n">
        <v>600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Оптика</t>
        </is>
      </c>
      <c r="C29" s="12" t="n">
        <v>2</v>
      </c>
      <c r="D29" s="12" t="n">
        <v>1</v>
      </c>
      <c r="E29" s="13" t="n">
        <v>350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Стабілізація камери</t>
        </is>
      </c>
      <c r="C30" s="12" t="n">
        <v>1</v>
      </c>
      <c r="D30" s="12" t="n">
        <v>1</v>
      </c>
      <c r="E30" s="13" t="n">
        <v>150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Світлове обладнання</t>
        </is>
      </c>
      <c r="C31" s="12" t="n">
        <v>1</v>
      </c>
      <c r="D31" s="12" t="n">
        <v>1</v>
      </c>
      <c r="E31" s="13" t="n">
        <v>200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Звукове обладнання</t>
        </is>
      </c>
      <c r="C32" s="12" t="n">
        <v>1</v>
      </c>
      <c r="D32" s="12" t="n">
        <v>1</v>
      </c>
      <c r="E32" s="13" t="n">
        <v>150</v>
      </c>
      <c r="F32" s="14">
        <f>IF(AND(C32="",D32=""),0,IF(C32="",1,C32)*IF(D32="",1,D32)*N(E32))</f>
        <v/>
      </c>
      <c r="G32" s="11" t="n"/>
    </row>
    <row r="33">
      <c r="A33" s="11" t="n"/>
      <c r="B33" s="11" t="n"/>
      <c r="C33" s="12" t="n"/>
      <c r="D33" s="12" t="n"/>
      <c r="E33" s="13" t="n"/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B35" s="4" t="inlineStr">
        <is>
          <t>Знімальне обладнання, разом</t>
        </is>
      </c>
      <c r="F35" s="15">
        <f>SUM(F28:F34)</f>
        <v/>
      </c>
    </row>
    <row r="37">
      <c r="A37" s="8" t="inlineStr">
        <is>
          <t>Логістика</t>
        </is>
      </c>
      <c r="B37" s="10" t="n"/>
      <c r="C37" s="10" t="n"/>
      <c r="D37" s="10" t="n"/>
      <c r="E37" s="10" t="n"/>
      <c r="F37" s="10" t="n"/>
      <c r="G37" s="10" t="n"/>
    </row>
    <row r="38">
      <c r="A38" s="11" t="n"/>
      <c r="B38" s="11" t="inlineStr">
        <is>
          <t>Транспорт</t>
        </is>
      </c>
      <c r="C38" s="12" t="n">
        <v>1</v>
      </c>
      <c r="D38" s="12" t="n">
        <v>1</v>
      </c>
      <c r="E38" s="13" t="n">
        <v>300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Паркування</t>
        </is>
      </c>
      <c r="C39" s="12" t="n">
        <v>1</v>
      </c>
      <c r="D39" s="12" t="n">
        <v>1</v>
      </c>
      <c r="E39" s="13" t="n">
        <v>80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Логістика, разом</t>
        </is>
      </c>
      <c r="F42" s="15">
        <f>SUM(F38:F41)</f>
        <v/>
      </c>
    </row>
    <row r="44">
      <c r="A44" s="16" t="inlineStr">
        <is>
          <t>Витрати на виробництво</t>
        </is>
      </c>
      <c r="B44" s="17" t="inlineStr">
        <is>
          <t>Сума категорій над цим рядком. Від цієї суми рахується продюсерська комісія.</t>
        </is>
      </c>
      <c r="C44" s="18" t="n"/>
      <c r="D44" s="18" t="n"/>
      <c r="E44" s="18" t="n"/>
      <c r="F44" s="19">
        <f>F16+F25+F35+F42</f>
        <v/>
      </c>
      <c r="G44" s="18" t="n"/>
    </row>
    <row r="46">
      <c r="A46" s="8" t="inlineStr">
        <is>
          <t>Постпродакшн</t>
        </is>
      </c>
      <c r="B46" s="9" t="inlineStr">
        <is>
          <t>Підсумковий ролик, три короткі ролики для соцмереж і швидке зведення звуку.</t>
        </is>
      </c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Офлайн-монтаж</t>
        </is>
      </c>
      <c r="C47" s="12" t="n">
        <v>1</v>
      </c>
      <c r="D47" s="12" t="n">
        <v>3</v>
      </c>
      <c r="E47" s="13" t="n">
        <v>450</v>
      </c>
      <c r="F47" s="14">
        <f>IF(AND(C47="",D47=""),0,IF(C47="",1,C47)*IF(D47="",1,D47)*N(E47))</f>
        <v/>
      </c>
      <c r="G47" s="11" t="n"/>
    </row>
    <row r="48">
      <c r="A48" s="11" t="n"/>
      <c r="B48" s="11" t="inlineStr">
        <is>
          <t>Кольорокорекція і грейдинг</t>
        </is>
      </c>
      <c r="C48" s="12" t="n">
        <v>1</v>
      </c>
      <c r="D48" s="12" t="n">
        <v>1</v>
      </c>
      <c r="E48" s="13" t="n">
        <v>600</v>
      </c>
      <c r="F48" s="14">
        <f>IF(AND(C48="",D48=""),0,IF(C48="",1,C48)*IF(D48="",1,D48)*N(E48))</f>
        <v/>
      </c>
      <c r="G48" s="11" t="n"/>
    </row>
    <row r="49">
      <c r="A49" s="11" t="n"/>
      <c r="B49" s="11" t="inlineStr">
        <is>
          <t>Саунд-дизайн і зведення</t>
        </is>
      </c>
      <c r="C49" s="12" t="n">
        <v>1</v>
      </c>
      <c r="D49" s="12" t="n">
        <v>1</v>
      </c>
      <c r="E49" s="13" t="n">
        <v>500</v>
      </c>
      <c r="F49" s="14">
        <f>IF(AND(C49="",D49=""),0,IF(C49="",1,C49)*IF(D49="",1,D49)*N(E49))</f>
        <v/>
      </c>
      <c r="G49" s="11" t="n"/>
    </row>
    <row r="50">
      <c r="A50" s="11" t="n"/>
      <c r="B50" s="11" t="inlineStr">
        <is>
          <t>Адаптації форматів і скорочені версії</t>
        </is>
      </c>
      <c r="C50" s="12" t="n">
        <v>3</v>
      </c>
      <c r="D50" s="12" t="n"/>
      <c r="E50" s="13" t="n">
        <v>150</v>
      </c>
      <c r="F50" s="14">
        <f>IF(AND(C50="",D50=""),0,IF(C50="",1,C50)*IF(D50="",1,D50)*N(E50))</f>
        <v/>
      </c>
      <c r="G50" s="11" t="n"/>
    </row>
    <row r="51">
      <c r="A51" s="11" t="n"/>
      <c r="B51" s="11" t="n"/>
      <c r="C51" s="12" t="n"/>
      <c r="D51" s="12" t="n"/>
      <c r="E51" s="13" t="n"/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B53" s="4" t="inlineStr">
        <is>
          <t>Постпродакшн, разом</t>
        </is>
      </c>
      <c r="F53" s="15">
        <f>SUM(F47:F52)</f>
        <v/>
      </c>
    </row>
    <row r="55">
      <c r="A55" s="8" t="inlineStr">
        <is>
          <t>Інші витрати</t>
        </is>
      </c>
      <c r="B55" s="10" t="n"/>
      <c r="C55" s="10" t="n"/>
      <c r="D55" s="10" t="n"/>
      <c r="E55" s="10" t="n"/>
      <c r="F55" s="10" t="n"/>
      <c r="G55" s="10" t="n"/>
    </row>
    <row r="56">
      <c r="A56" s="11" t="n"/>
      <c r="B56" s="11" t="inlineStr">
        <is>
          <t>Ліцензія на музику</t>
        </is>
      </c>
      <c r="C56" s="12" t="n">
        <v>1</v>
      </c>
      <c r="D56" s="12" t="n"/>
      <c r="E56" s="13" t="n">
        <v>300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Інші витрати, разом</t>
        </is>
      </c>
      <c r="F59" s="15">
        <f>SUM(F56:F58)</f>
        <v/>
      </c>
    </row>
    <row r="62">
      <c r="A62" s="20" t="inlineStr">
        <is>
          <t>Підсумок</t>
        </is>
      </c>
    </row>
    <row r="63">
      <c r="B63" t="inlineStr">
        <is>
          <t>Проміжний підсумок, усі категорії</t>
        </is>
      </c>
      <c r="F63" s="21">
        <f>F16+F25+F35+F42+F53+F59</f>
        <v/>
      </c>
    </row>
    <row r="64">
      <c r="B64" t="inlineStr">
        <is>
          <t>Продюсерська комісія, % від витрат на виробництво</t>
        </is>
      </c>
      <c r="E64" s="22" t="n">
        <v>0.1</v>
      </c>
      <c r="F64" s="21">
        <f>F44*E64</f>
        <v/>
      </c>
    </row>
    <row r="65">
      <c r="B65" t="inlineStr">
        <is>
          <t>Страхування, % від проміжного підсумку</t>
        </is>
      </c>
      <c r="E65" s="22" t="n">
        <v>0.02</v>
      </c>
      <c r="F65" s="21">
        <f>F63*E65</f>
        <v/>
      </c>
    </row>
    <row r="66">
      <c r="B66" s="23" t="inlineStr">
        <is>
          <t>Разом без ПДВ</t>
        </is>
      </c>
      <c r="C66" s="24" t="n"/>
      <c r="D66" s="24" t="n"/>
      <c r="E66" s="24" t="n"/>
      <c r="F66" s="25">
        <f>F63+F64+F65</f>
        <v/>
      </c>
      <c r="G66" s="24" t="n"/>
    </row>
    <row r="68">
      <c r="B68" s="2" t="inlineStr">
        <is>
          <t>Жовті клітинки заповнюєте ви. Нові позиції додавайте в порожні рядки кожної категорії, суми перерахуються самі.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Готові матеріали</t>
        </is>
      </c>
    </row>
    <row r="2">
      <c r="A2" t="inlineStr">
        <is>
          <t>• 1× підсумковий ролик, 2 хв (16:9)</t>
        </is>
      </c>
    </row>
    <row r="3">
      <c r="A3" t="inlineStr">
        <is>
          <t>• 3× ролики по 30 с для соцмереж (9:16)</t>
        </is>
      </c>
    </row>
    <row r="4">
      <c r="A4" t="inlineStr">
        <is>
          <t>• Вихідні матеріали на спільному диску</t>
        </is>
      </c>
    </row>
    <row r="6">
      <c r="A6" s="20" t="inlineStr">
        <is>
          <t>Умови</t>
        </is>
      </c>
    </row>
    <row r="7">
      <c r="A7" s="26" t="inlineStr">
        <is>
          <t>1. Знімальна зміна триває до 10 годин на майданчику. Кожна розпочата година понад цей час оплачується як понаднормова, за ставкою 150% від погодинної.</t>
        </is>
      </c>
    </row>
    <row r="8">
      <c r="A8" s="26" t="inlineStr">
        <is>
          <t>2. У вартість входить до 2 кіл правок монтажу. Подальші зміни оцінюємо окремо.</t>
        </is>
      </c>
    </row>
    <row r="9">
      <c r="A9" s="26" t="inlineStr">
        <is>
          <t>3. Усі суми вказано без ПДВ. ПДВ нараховується за чинною ставкою.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Як працює цей шаблон</t>
        </is>
      </c>
    </row>
    <row r="2">
      <c r="A2" t="inlineStr">
        <is>
          <t>Кожен рядок рахується як кількість × дні × ставка. Якщо кількість не заповнена, вона дорівнює 1.</t>
        </is>
      </c>
    </row>
    <row r="3">
      <c r="A3" t="inlineStr">
        <is>
          <t>Продюсерська комісія рахується лише від витрат на виробництво, тобто від категорій над рядком «Витрати на виробництво».</t>
        </is>
      </c>
    </row>
    <row r="4">
      <c r="A4" t="inlineStr">
        <is>
          <t>Постпродакшн і ліцензії стоять під цим рядком, тож комісія на них не нараховується. Якщо працюєте інакше, перенесіть категорію.</t>
        </is>
      </c>
    </row>
    <row r="5">
      <c r="A5" t="inlineStr">
        <is>
          <t>Страхування рахується від проміжного підсумку всіх категорій.</t>
        </is>
      </c>
    </row>
    <row r="6">
      <c r="A6" t="inlineStr">
        <is>
          <t>Ставки наведено для прикладу, це не ринкові ціни.</t>
        </is>
      </c>
    </row>
    <row r="7">
      <c r="A7" t="inlineStr"/>
    </row>
    <row r="8">
      <c r="A8" s="20" t="inlineStr">
        <is>
          <t>Той самий кошторис як пропозиція для клієнта</t>
        </is>
      </c>
    </row>
    <row r="9">
      <c r="A9" t="inlineStr">
        <is>
          <t>Vidaset робить із цього кошторису PDF у ваших фірмових кольорах, з варіантами ціни, матеріалами та умовами.</t>
        </is>
      </c>
    </row>
    <row r="10">
      <c r="A10" t="inlineStr">
        <is>
          <t>Ваші ставки підставляються в кожен новий кошторис, а комісія, страхування й націнки рахуються самі.</t>
        </is>
      </c>
    </row>
    <row r="11">
      <c r="A11" t="inlineStr">
        <is>
          <t>Зроблено продюсерами, які самі знімають. Нові користувачі отримують 30 днів Pro безкоштовно, без прив’язки картки.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